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B Key Back Up Sept 26 2017\2020 Presentations\"/>
    </mc:Choice>
  </mc:AlternateContent>
  <bookViews>
    <workbookView xWindow="0" yWindow="0" windowWidth="19200" windowHeight="6470"/>
  </bookViews>
  <sheets>
    <sheet name="Corn Harvest Loss Range" sheetId="1" r:id="rId1"/>
    <sheet name="Corn Harvest Loss Specific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F13" i="1"/>
  <c r="G13" i="1"/>
  <c r="H13" i="1"/>
  <c r="I13" i="1"/>
  <c r="J13" i="1"/>
  <c r="K13" i="1"/>
  <c r="L13" i="1"/>
  <c r="D13" i="1"/>
  <c r="E12" i="1"/>
  <c r="F12" i="1"/>
  <c r="G12" i="1"/>
  <c r="H12" i="1"/>
  <c r="I12" i="1"/>
  <c r="J12" i="1"/>
  <c r="K12" i="1"/>
  <c r="L12" i="1"/>
  <c r="D12" i="1"/>
  <c r="D7" i="1" l="1"/>
  <c r="D6" i="1"/>
  <c r="E6" i="1" l="1"/>
  <c r="F7" i="1" s="1"/>
  <c r="C14" i="2"/>
  <c r="C8" i="2"/>
  <c r="C9" i="2" s="1"/>
  <c r="C17" i="2" s="1"/>
  <c r="F6" i="1" l="1"/>
  <c r="D8" i="1"/>
  <c r="C8" i="1"/>
  <c r="C9" i="1" s="1"/>
  <c r="C14" i="1"/>
  <c r="G6" i="1" l="1"/>
  <c r="G7" i="1"/>
  <c r="C17" i="1"/>
  <c r="D14" i="1"/>
  <c r="D9" i="1"/>
  <c r="H7" i="1" l="1"/>
  <c r="H6" i="1"/>
  <c r="D17" i="1"/>
  <c r="E8" i="1"/>
  <c r="E9" i="1" s="1"/>
  <c r="E14" i="1"/>
  <c r="I6" i="1" l="1"/>
  <c r="I7" i="1"/>
  <c r="F14" i="1"/>
  <c r="F8" i="1"/>
  <c r="E17" i="1"/>
  <c r="J7" i="1" l="1"/>
  <c r="J6" i="1"/>
  <c r="F9" i="1"/>
  <c r="F17" i="1" s="1"/>
  <c r="G8" i="1"/>
  <c r="G9" i="1" s="1"/>
  <c r="G14" i="1"/>
  <c r="K6" i="1" l="1"/>
  <c r="K7" i="1"/>
  <c r="G17" i="1"/>
  <c r="H14" i="1"/>
  <c r="H8" i="1"/>
  <c r="H9" i="1" s="1"/>
  <c r="L7" i="1" l="1"/>
  <c r="H17" i="1"/>
  <c r="L6" i="1"/>
  <c r="I8" i="1"/>
  <c r="I14" i="1"/>
  <c r="I9" i="1" l="1"/>
  <c r="I17" i="1" s="1"/>
  <c r="J8" i="1"/>
  <c r="J9" i="1" s="1"/>
  <c r="J14" i="1"/>
  <c r="J17" i="1" l="1"/>
  <c r="K14" i="1"/>
  <c r="K8" i="1"/>
  <c r="K9" i="1" s="1"/>
  <c r="K17" i="1" l="1"/>
  <c r="L14" i="1"/>
  <c r="L8" i="1"/>
  <c r="L9" i="1" s="1"/>
  <c r="L17" i="1" l="1"/>
</calcChain>
</file>

<file path=xl/sharedStrings.xml><?xml version="1.0" encoding="utf-8"?>
<sst xmlns="http://schemas.openxmlformats.org/spreadsheetml/2006/main" count="26" uniqueCount="15">
  <si>
    <t xml:space="preserve">Moisture Shrink (%) </t>
  </si>
  <si>
    <t>Enter Final Moisture Content (bu)</t>
  </si>
  <si>
    <t>Total Cost ($ per bu)</t>
  </si>
  <si>
    <t>LP Gas Price ($ per gal)</t>
  </si>
  <si>
    <t>Electricity Price ($/KWH)</t>
  </si>
  <si>
    <t>Estimated Moisture Shrinkage Cost (bu)</t>
  </si>
  <si>
    <t>Estimated Energy Cost ($ per dry bu)</t>
  </si>
  <si>
    <t>Factors Assoicated with Corn Harvest Losses: Moisture Shrinkage</t>
  </si>
  <si>
    <t>Factors Assoicated with Corn Harvest Losses: Drying Costs</t>
  </si>
  <si>
    <t>Factors Assoicated with Corn Harvest Losses: Price Risk</t>
  </si>
  <si>
    <t>Projected Corn Price ($ per bu)</t>
  </si>
  <si>
    <t>Economic Estimaton of the Factors Assoicated with Corn Harvest Losses</t>
  </si>
  <si>
    <t>Enter Initial Moisture Content Percentage (bu)</t>
  </si>
  <si>
    <t>Enter Target Moisture Content (%)</t>
  </si>
  <si>
    <t>Enter Moisture Content at Harvest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</si>
</sst>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2" fontId="3" fillId="0" borderId="0" xfId="0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4" xfId="0" applyFill="1" applyBorder="1"/>
    <xf numFmtId="2" fontId="0" fillId="2" borderId="14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3" borderId="15" xfId="0" applyFill="1" applyBorder="1"/>
    <xf numFmtId="0" fontId="0" fillId="3" borderId="0" xfId="0" applyFill="1" applyBorder="1"/>
    <xf numFmtId="0" fontId="0" fillId="3" borderId="3" xfId="0" applyFill="1" applyBorder="1"/>
    <xf numFmtId="0" fontId="1" fillId="3" borderId="15" xfId="0" applyFont="1" applyFill="1" applyBorder="1"/>
    <xf numFmtId="2" fontId="0" fillId="3" borderId="1" xfId="0" applyNumberFormat="1" applyFill="1" applyBorder="1" applyAlignment="1">
      <alignment horizontal="center"/>
    </xf>
    <xf numFmtId="0" fontId="0" fillId="3" borderId="16" xfId="0" applyFill="1" applyBorder="1"/>
    <xf numFmtId="0" fontId="0" fillId="3" borderId="6" xfId="0" applyFill="1" applyBorder="1"/>
    <xf numFmtId="164" fontId="0" fillId="2" borderId="14" xfId="0" applyNumberFormat="1" applyFill="1" applyBorder="1"/>
    <xf numFmtId="2" fontId="2" fillId="2" borderId="14" xfId="0" applyNumberFormat="1" applyFont="1" applyFill="1" applyBorder="1" applyAlignment="1">
      <alignment horizontal="center"/>
    </xf>
    <xf numFmtId="164" fontId="2" fillId="2" borderId="14" xfId="0" applyNumberFormat="1" applyFont="1" applyFill="1" applyBorder="1" applyAlignment="1">
      <alignment horizontal="center"/>
    </xf>
    <xf numFmtId="0" fontId="1" fillId="3" borderId="20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5" xfId="0" applyFont="1" applyFill="1" applyBorder="1"/>
    <xf numFmtId="164" fontId="1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 applyProtection="1">
      <alignment horizontal="center"/>
      <protection locked="0"/>
    </xf>
    <xf numFmtId="2" fontId="3" fillId="3" borderId="1" xfId="0" applyNumberFormat="1" applyFont="1" applyFill="1" applyBorder="1" applyAlignment="1" applyProtection="1">
      <alignment horizontal="center"/>
      <protection locked="0"/>
    </xf>
    <xf numFmtId="164" fontId="3" fillId="3" borderId="7" xfId="0" applyNumberFormat="1" applyFont="1" applyFill="1" applyBorder="1" applyAlignment="1" applyProtection="1">
      <alignment horizontal="center"/>
      <protection locked="0"/>
    </xf>
    <xf numFmtId="0" fontId="0" fillId="2" borderId="10" xfId="0" applyFill="1" applyBorder="1" applyProtection="1"/>
    <xf numFmtId="0" fontId="0" fillId="2" borderId="11" xfId="0" applyFill="1" applyBorder="1" applyProtection="1"/>
    <xf numFmtId="0" fontId="0" fillId="2" borderId="12" xfId="0" applyFill="1" applyBorder="1" applyProtection="1"/>
    <xf numFmtId="0" fontId="0" fillId="0" borderId="0" xfId="0" applyProtection="1"/>
    <xf numFmtId="0" fontId="1" fillId="3" borderId="13" xfId="0" applyFont="1" applyFill="1" applyBorder="1" applyProtection="1"/>
    <xf numFmtId="0" fontId="0" fillId="3" borderId="4" xfId="0" applyFill="1" applyBorder="1" applyProtection="1"/>
    <xf numFmtId="0" fontId="0" fillId="3" borderId="5" xfId="0" applyFill="1" applyBorder="1" applyProtection="1"/>
    <xf numFmtId="0" fontId="0" fillId="2" borderId="14" xfId="0" applyFill="1" applyBorder="1" applyProtection="1"/>
    <xf numFmtId="0" fontId="0" fillId="3" borderId="15" xfId="0" applyFill="1" applyBorder="1" applyProtection="1"/>
    <xf numFmtId="0" fontId="0" fillId="3" borderId="0" xfId="0" applyFill="1" applyBorder="1" applyProtection="1"/>
    <xf numFmtId="164" fontId="0" fillId="3" borderId="0" xfId="0" applyNumberFormat="1" applyFill="1" applyBorder="1" applyProtection="1"/>
    <xf numFmtId="0" fontId="0" fillId="3" borderId="3" xfId="0" applyFill="1" applyBorder="1" applyProtection="1"/>
    <xf numFmtId="0" fontId="1" fillId="3" borderId="15" xfId="0" applyFont="1" applyFill="1" applyBorder="1" applyProtection="1"/>
    <xf numFmtId="2" fontId="2" fillId="3" borderId="1" xfId="0" applyNumberFormat="1" applyFont="1" applyFill="1" applyBorder="1" applyAlignment="1" applyProtection="1">
      <alignment horizontal="center"/>
    </xf>
    <xf numFmtId="2" fontId="3" fillId="2" borderId="14" xfId="0" applyNumberFormat="1" applyFont="1" applyFill="1" applyBorder="1" applyAlignment="1" applyProtection="1">
      <alignment horizontal="center"/>
    </xf>
    <xf numFmtId="2" fontId="0" fillId="3" borderId="1" xfId="0" applyNumberFormat="1" applyFill="1" applyBorder="1" applyAlignment="1" applyProtection="1">
      <alignment horizontal="center"/>
    </xf>
    <xf numFmtId="2" fontId="0" fillId="3" borderId="2" xfId="0" applyNumberFormat="1" applyFill="1" applyBorder="1" applyAlignment="1" applyProtection="1">
      <alignment horizontal="center"/>
    </xf>
    <xf numFmtId="2" fontId="0" fillId="2" borderId="14" xfId="0" applyNumberFormat="1" applyFill="1" applyBorder="1" applyAlignment="1" applyProtection="1">
      <alignment horizontal="center"/>
    </xf>
    <xf numFmtId="164" fontId="0" fillId="3" borderId="1" xfId="0" applyNumberFormat="1" applyFill="1" applyBorder="1" applyAlignment="1" applyProtection="1">
      <alignment horizontal="center"/>
    </xf>
    <xf numFmtId="164" fontId="0" fillId="3" borderId="2" xfId="0" applyNumberFormat="1" applyFill="1" applyBorder="1" applyAlignment="1" applyProtection="1">
      <alignment horizontal="center"/>
    </xf>
    <xf numFmtId="164" fontId="0" fillId="2" borderId="14" xfId="0" applyNumberFormat="1" applyFill="1" applyBorder="1" applyAlignment="1" applyProtection="1">
      <alignment horizontal="center"/>
    </xf>
    <xf numFmtId="164" fontId="2" fillId="3" borderId="1" xfId="0" applyNumberFormat="1" applyFont="1" applyFill="1" applyBorder="1" applyAlignment="1" applyProtection="1">
      <alignment horizontal="center"/>
    </xf>
    <xf numFmtId="164" fontId="3" fillId="2" borderId="14" xfId="0" applyNumberFormat="1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6" xfId="0" applyFill="1" applyBorder="1" applyProtection="1"/>
    <xf numFmtId="0" fontId="0" fillId="2" borderId="17" xfId="0" applyFill="1" applyBorder="1" applyProtection="1"/>
    <xf numFmtId="0" fontId="0" fillId="2" borderId="18" xfId="0" applyFill="1" applyBorder="1" applyProtection="1"/>
    <xf numFmtId="0" fontId="0" fillId="2" borderId="19" xfId="0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8"/>
  <sheetViews>
    <sheetView tabSelected="1" workbookViewId="0">
      <selection activeCell="C3" sqref="C3"/>
    </sheetView>
  </sheetViews>
  <sheetFormatPr defaultColWidth="8.90625" defaultRowHeight="14.5" x14ac:dyDescent="0.35"/>
  <cols>
    <col min="1" max="1" width="34.1796875" style="38" customWidth="1"/>
    <col min="2" max="2" width="14.81640625" style="38" customWidth="1"/>
    <col min="3" max="3" width="10.1796875" style="38" customWidth="1"/>
    <col min="4" max="16384" width="8.90625" style="38"/>
  </cols>
  <sheetData>
    <row r="1" spans="1:13" x14ac:dyDescent="0.35">
      <c r="A1" s="35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7"/>
    </row>
    <row r="2" spans="1:13" x14ac:dyDescent="0.35">
      <c r="A2" s="39" t="s">
        <v>11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2"/>
    </row>
    <row r="3" spans="1:13" x14ac:dyDescent="0.35">
      <c r="A3" s="43" t="s">
        <v>10</v>
      </c>
      <c r="B3" s="44"/>
      <c r="C3" s="32">
        <v>4</v>
      </c>
      <c r="D3" s="45"/>
      <c r="E3" s="44"/>
      <c r="F3" s="44"/>
      <c r="G3" s="44"/>
      <c r="H3" s="44"/>
      <c r="I3" s="44"/>
      <c r="J3" s="44"/>
      <c r="K3" s="44"/>
      <c r="L3" s="46"/>
      <c r="M3" s="42"/>
    </row>
    <row r="4" spans="1:13" x14ac:dyDescent="0.35">
      <c r="A4" s="43"/>
      <c r="B4" s="44"/>
      <c r="C4" s="44"/>
      <c r="D4" s="44"/>
      <c r="E4" s="44"/>
      <c r="F4" s="44"/>
      <c r="G4" s="44"/>
      <c r="H4" s="44"/>
      <c r="I4" s="44"/>
      <c r="J4" s="44"/>
      <c r="K4" s="44"/>
      <c r="L4" s="46"/>
      <c r="M4" s="42"/>
    </row>
    <row r="5" spans="1:13" x14ac:dyDescent="0.35">
      <c r="A5" s="47" t="s">
        <v>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6"/>
      <c r="M5" s="42"/>
    </row>
    <row r="6" spans="1:13" x14ac:dyDescent="0.35">
      <c r="A6" s="43" t="s">
        <v>12</v>
      </c>
      <c r="B6" s="44"/>
      <c r="C6" s="33">
        <v>25</v>
      </c>
      <c r="D6" s="48">
        <f>IF((C6&gt;C7),(C6-1),"--")</f>
        <v>24</v>
      </c>
      <c r="E6" s="48">
        <f t="shared" ref="E6:L6" si="0">IF((D6&gt;D7),(D6-1),"--")</f>
        <v>23</v>
      </c>
      <c r="F6" s="48">
        <f t="shared" si="0"/>
        <v>22</v>
      </c>
      <c r="G6" s="48">
        <f t="shared" si="0"/>
        <v>21</v>
      </c>
      <c r="H6" s="48">
        <f t="shared" si="0"/>
        <v>20</v>
      </c>
      <c r="I6" s="48">
        <f t="shared" si="0"/>
        <v>19</v>
      </c>
      <c r="J6" s="48">
        <f t="shared" si="0"/>
        <v>18</v>
      </c>
      <c r="K6" s="48">
        <f t="shared" si="0"/>
        <v>17</v>
      </c>
      <c r="L6" s="48">
        <f t="shared" si="0"/>
        <v>16</v>
      </c>
      <c r="M6" s="49"/>
    </row>
    <row r="7" spans="1:13" x14ac:dyDescent="0.35">
      <c r="A7" s="43" t="s">
        <v>1</v>
      </c>
      <c r="B7" s="44"/>
      <c r="C7" s="33">
        <v>15</v>
      </c>
      <c r="D7" s="48">
        <f>IF((C7&lt;C6),$C$7,"--")</f>
        <v>15</v>
      </c>
      <c r="E7" s="48">
        <v>15</v>
      </c>
      <c r="F7" s="48">
        <f>IF((E7&lt;E6),$C$7,"--")</f>
        <v>15</v>
      </c>
      <c r="G7" s="48">
        <f t="shared" ref="G7:L7" si="1">IF((F7&lt;F6),$C$7,"--")</f>
        <v>15</v>
      </c>
      <c r="H7" s="48">
        <f t="shared" si="1"/>
        <v>15</v>
      </c>
      <c r="I7" s="48">
        <f t="shared" si="1"/>
        <v>15</v>
      </c>
      <c r="J7" s="48">
        <f t="shared" si="1"/>
        <v>15</v>
      </c>
      <c r="K7" s="48">
        <f t="shared" si="1"/>
        <v>15</v>
      </c>
      <c r="L7" s="48">
        <f t="shared" si="1"/>
        <v>15</v>
      </c>
      <c r="M7" s="49"/>
    </row>
    <row r="8" spans="1:13" x14ac:dyDescent="0.35">
      <c r="A8" s="43" t="s">
        <v>0</v>
      </c>
      <c r="B8" s="44"/>
      <c r="C8" s="50">
        <f>((C6-C7)/(100-C7))*100</f>
        <v>11.76470588235294</v>
      </c>
      <c r="D8" s="50">
        <f>((D6-D7)/(100-D7))*100</f>
        <v>10.588235294117647</v>
      </c>
      <c r="E8" s="50">
        <f t="shared" ref="E8:L8" si="2">((E6-E7)/(100-E7))*100</f>
        <v>9.4117647058823533</v>
      </c>
      <c r="F8" s="50">
        <f t="shared" si="2"/>
        <v>8.235294117647058</v>
      </c>
      <c r="G8" s="50">
        <f t="shared" si="2"/>
        <v>7.0588235294117645</v>
      </c>
      <c r="H8" s="50">
        <f t="shared" si="2"/>
        <v>5.8823529411764701</v>
      </c>
      <c r="I8" s="50">
        <f t="shared" si="2"/>
        <v>4.7058823529411766</v>
      </c>
      <c r="J8" s="50">
        <f t="shared" si="2"/>
        <v>3.5294117647058822</v>
      </c>
      <c r="K8" s="51">
        <f t="shared" si="2"/>
        <v>2.3529411764705883</v>
      </c>
      <c r="L8" s="50">
        <f t="shared" si="2"/>
        <v>1.1764705882352942</v>
      </c>
      <c r="M8" s="52"/>
    </row>
    <row r="9" spans="1:13" x14ac:dyDescent="0.35">
      <c r="A9" s="43" t="s">
        <v>5</v>
      </c>
      <c r="B9" s="44"/>
      <c r="C9" s="53">
        <f>C3*(C8/100)</f>
        <v>0.47058823529411759</v>
      </c>
      <c r="D9" s="53">
        <f>$C$3*(D8/100)</f>
        <v>0.42352941176470588</v>
      </c>
      <c r="E9" s="53">
        <f t="shared" ref="E9:L9" si="3">$C$3*(E8/100)</f>
        <v>0.37647058823529411</v>
      </c>
      <c r="F9" s="53">
        <f t="shared" si="3"/>
        <v>0.32941176470588229</v>
      </c>
      <c r="G9" s="53">
        <f t="shared" si="3"/>
        <v>0.28235294117647058</v>
      </c>
      <c r="H9" s="53">
        <f t="shared" si="3"/>
        <v>0.23529411764705879</v>
      </c>
      <c r="I9" s="53">
        <f t="shared" si="3"/>
        <v>0.18823529411764706</v>
      </c>
      <c r="J9" s="53">
        <f t="shared" si="3"/>
        <v>0.14117647058823529</v>
      </c>
      <c r="K9" s="54">
        <f t="shared" si="3"/>
        <v>9.4117647058823528E-2</v>
      </c>
      <c r="L9" s="53">
        <f t="shared" si="3"/>
        <v>4.7058823529411764E-2</v>
      </c>
      <c r="M9" s="55"/>
    </row>
    <row r="10" spans="1:13" x14ac:dyDescent="0.3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6"/>
      <c r="M10" s="42"/>
    </row>
    <row r="11" spans="1:13" x14ac:dyDescent="0.35">
      <c r="A11" s="47" t="s">
        <v>8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6"/>
      <c r="M11" s="42"/>
    </row>
    <row r="12" spans="1:13" x14ac:dyDescent="0.35">
      <c r="A12" s="43" t="s">
        <v>3</v>
      </c>
      <c r="B12" s="44"/>
      <c r="C12" s="32">
        <v>2.8</v>
      </c>
      <c r="D12" s="56">
        <f>$C$12</f>
        <v>2.8</v>
      </c>
      <c r="E12" s="56">
        <f t="shared" ref="E12:L12" si="4">$C$12</f>
        <v>2.8</v>
      </c>
      <c r="F12" s="56">
        <f t="shared" si="4"/>
        <v>2.8</v>
      </c>
      <c r="G12" s="56">
        <f t="shared" si="4"/>
        <v>2.8</v>
      </c>
      <c r="H12" s="56">
        <f t="shared" si="4"/>
        <v>2.8</v>
      </c>
      <c r="I12" s="56">
        <f t="shared" si="4"/>
        <v>2.8</v>
      </c>
      <c r="J12" s="56">
        <f t="shared" si="4"/>
        <v>2.8</v>
      </c>
      <c r="K12" s="56">
        <f t="shared" si="4"/>
        <v>2.8</v>
      </c>
      <c r="L12" s="56">
        <f t="shared" si="4"/>
        <v>2.8</v>
      </c>
      <c r="M12" s="57"/>
    </row>
    <row r="13" spans="1:13" x14ac:dyDescent="0.35">
      <c r="A13" s="43" t="s">
        <v>4</v>
      </c>
      <c r="B13" s="44"/>
      <c r="C13" s="32">
        <v>0.11</v>
      </c>
      <c r="D13" s="56">
        <f>$C$13</f>
        <v>0.11</v>
      </c>
      <c r="E13" s="56">
        <f t="shared" ref="E13:L13" si="5">$C$13</f>
        <v>0.11</v>
      </c>
      <c r="F13" s="56">
        <f t="shared" si="5"/>
        <v>0.11</v>
      </c>
      <c r="G13" s="56">
        <f t="shared" si="5"/>
        <v>0.11</v>
      </c>
      <c r="H13" s="56">
        <f t="shared" si="5"/>
        <v>0.11</v>
      </c>
      <c r="I13" s="56">
        <f t="shared" si="5"/>
        <v>0.11</v>
      </c>
      <c r="J13" s="56">
        <f t="shared" si="5"/>
        <v>0.11</v>
      </c>
      <c r="K13" s="56">
        <f t="shared" si="5"/>
        <v>0.11</v>
      </c>
      <c r="L13" s="56">
        <f t="shared" si="5"/>
        <v>0.11</v>
      </c>
      <c r="M13" s="57"/>
    </row>
    <row r="14" spans="1:13" x14ac:dyDescent="0.35">
      <c r="A14" s="43" t="s">
        <v>6</v>
      </c>
      <c r="B14" s="44"/>
      <c r="C14" s="53">
        <f>(((C12*0.02)+(C13*0.01))*(C6-C7))</f>
        <v>0.57099999999999995</v>
      </c>
      <c r="D14" s="56">
        <f>(((D12*0.02)+(D13*0.01))*(D6-D7))</f>
        <v>0.51389999999999991</v>
      </c>
      <c r="E14" s="56">
        <f t="shared" ref="E14:L14" si="6">(((E12*0.02)+(E13*0.01))*(E6-E7))</f>
        <v>0.45679999999999993</v>
      </c>
      <c r="F14" s="56">
        <f t="shared" si="6"/>
        <v>0.39969999999999994</v>
      </c>
      <c r="G14" s="56">
        <f t="shared" si="6"/>
        <v>0.34259999999999996</v>
      </c>
      <c r="H14" s="56">
        <f t="shared" si="6"/>
        <v>0.28549999999999998</v>
      </c>
      <c r="I14" s="56">
        <f t="shared" si="6"/>
        <v>0.22839999999999996</v>
      </c>
      <c r="J14" s="56">
        <f t="shared" si="6"/>
        <v>0.17129999999999998</v>
      </c>
      <c r="K14" s="56">
        <f t="shared" si="6"/>
        <v>0.11419999999999998</v>
      </c>
      <c r="L14" s="56">
        <f t="shared" si="6"/>
        <v>5.7099999999999991E-2</v>
      </c>
      <c r="M14" s="55"/>
    </row>
    <row r="15" spans="1:13" x14ac:dyDescent="0.35">
      <c r="A15" s="43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6"/>
      <c r="M15" s="42"/>
    </row>
    <row r="16" spans="1:13" x14ac:dyDescent="0.35">
      <c r="A16" s="47" t="s">
        <v>9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6"/>
      <c r="M16" s="42"/>
    </row>
    <row r="17" spans="1:13" x14ac:dyDescent="0.35">
      <c r="A17" s="58" t="s">
        <v>2</v>
      </c>
      <c r="B17" s="59"/>
      <c r="C17" s="53">
        <f>C9+C14</f>
        <v>1.0415882352941175</v>
      </c>
      <c r="D17" s="53">
        <f>D9+D14</f>
        <v>0.93742941176470573</v>
      </c>
      <c r="E17" s="53">
        <f t="shared" ref="E17:L17" si="7">E9+E14</f>
        <v>0.83327058823529399</v>
      </c>
      <c r="F17" s="53">
        <f t="shared" si="7"/>
        <v>0.72911176470588224</v>
      </c>
      <c r="G17" s="53">
        <f t="shared" si="7"/>
        <v>0.62495294117647049</v>
      </c>
      <c r="H17" s="53">
        <f t="shared" si="7"/>
        <v>0.52079411764705874</v>
      </c>
      <c r="I17" s="53">
        <f t="shared" si="7"/>
        <v>0.41663529411764699</v>
      </c>
      <c r="J17" s="53">
        <f t="shared" si="7"/>
        <v>0.31247647058823524</v>
      </c>
      <c r="K17" s="53">
        <f t="shared" si="7"/>
        <v>0.2083176470588235</v>
      </c>
      <c r="L17" s="53">
        <f t="shared" si="7"/>
        <v>0.10415882352941175</v>
      </c>
      <c r="M17" s="55"/>
    </row>
    <row r="18" spans="1:13" ht="15" thickBot="1" x14ac:dyDescent="0.4">
      <c r="A18" s="60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2"/>
    </row>
  </sheetData>
  <sheetProtection algorithmName="SHA-512" hashValue="P6QoFzmk6EAWsl5eJZ+mMio6B1d4MVE3GNW0US1dMo+bVLXGJ/CYXIDcgQilx7uRHq/ziNPx5g7lm+wudWURGw==" saltValue="S0BZYcj76D2KjbSe+L4ihQ==" spinCount="100000" sheet="1" objects="1" scenarios="1"/>
  <pageMargins left="0.7" right="0.7" top="0.75" bottom="0.75" header="0.3" footer="0.3"/>
  <pageSetup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8"/>
  <sheetViews>
    <sheetView workbookViewId="0">
      <selection activeCell="C9" sqref="C9"/>
    </sheetView>
  </sheetViews>
  <sheetFormatPr defaultRowHeight="14.5" x14ac:dyDescent="0.35"/>
  <cols>
    <col min="1" max="1" width="34.1796875" customWidth="1"/>
    <col min="2" max="2" width="14.81640625" customWidth="1"/>
    <col min="3" max="3" width="11.453125" customWidth="1"/>
  </cols>
  <sheetData>
    <row r="1" spans="1:13" x14ac:dyDescent="0.35">
      <c r="A1" s="8"/>
      <c r="B1" s="9"/>
      <c r="C1" s="9"/>
      <c r="D1" s="10"/>
    </row>
    <row r="2" spans="1:13" x14ac:dyDescent="0.35">
      <c r="A2" s="27" t="s">
        <v>11</v>
      </c>
      <c r="B2" s="28"/>
      <c r="C2" s="29"/>
      <c r="D2" s="11"/>
    </row>
    <row r="3" spans="1:13" x14ac:dyDescent="0.35">
      <c r="A3" s="17" t="s">
        <v>10</v>
      </c>
      <c r="B3" s="18"/>
      <c r="C3" s="34">
        <v>4</v>
      </c>
      <c r="D3" s="24"/>
    </row>
    <row r="4" spans="1:13" x14ac:dyDescent="0.35">
      <c r="A4" s="17"/>
      <c r="B4" s="18"/>
      <c r="C4" s="19"/>
      <c r="D4" s="11"/>
    </row>
    <row r="5" spans="1:13" x14ac:dyDescent="0.35">
      <c r="A5" s="20" t="s">
        <v>7</v>
      </c>
      <c r="B5" s="18"/>
      <c r="C5" s="19"/>
      <c r="D5" s="11"/>
    </row>
    <row r="6" spans="1:13" x14ac:dyDescent="0.35">
      <c r="A6" s="17" t="s">
        <v>14</v>
      </c>
      <c r="B6" s="18"/>
      <c r="C6" s="33">
        <v>25</v>
      </c>
      <c r="D6" s="25"/>
      <c r="E6" s="6"/>
      <c r="F6" s="6"/>
      <c r="G6" s="6"/>
      <c r="H6" s="6"/>
      <c r="I6" s="6"/>
      <c r="J6" s="6"/>
      <c r="K6" s="6"/>
      <c r="L6" s="6"/>
      <c r="M6" s="2"/>
    </row>
    <row r="7" spans="1:13" x14ac:dyDescent="0.35">
      <c r="A7" s="17" t="s">
        <v>13</v>
      </c>
      <c r="B7" s="18"/>
      <c r="C7" s="33">
        <v>15</v>
      </c>
      <c r="D7" s="25"/>
      <c r="E7" s="6"/>
      <c r="F7" s="6"/>
      <c r="G7" s="6"/>
      <c r="H7" s="6"/>
      <c r="I7" s="6"/>
      <c r="J7" s="6"/>
      <c r="K7" s="6"/>
      <c r="L7" s="6"/>
      <c r="M7" s="2"/>
    </row>
    <row r="8" spans="1:13" x14ac:dyDescent="0.35">
      <c r="A8" s="17" t="s">
        <v>0</v>
      </c>
      <c r="B8" s="18"/>
      <c r="C8" s="21">
        <f>((C6-C7)/(100-C7))*100</f>
        <v>11.76470588235294</v>
      </c>
      <c r="D8" s="12"/>
      <c r="E8" s="3"/>
      <c r="F8" s="3"/>
      <c r="G8" s="3"/>
      <c r="H8" s="3"/>
      <c r="I8" s="3"/>
      <c r="J8" s="3"/>
      <c r="K8" s="3"/>
      <c r="L8" s="3"/>
      <c r="M8" s="3"/>
    </row>
    <row r="9" spans="1:13" x14ac:dyDescent="0.35">
      <c r="A9" s="30" t="s">
        <v>5</v>
      </c>
      <c r="B9" s="18"/>
      <c r="C9" s="31">
        <f>C3*(C8/100)</f>
        <v>0.47058823529411759</v>
      </c>
      <c r="D9" s="13"/>
      <c r="E9" s="4"/>
      <c r="F9" s="4"/>
      <c r="G9" s="4"/>
      <c r="H9" s="4"/>
      <c r="I9" s="4"/>
      <c r="J9" s="4"/>
      <c r="K9" s="4"/>
      <c r="L9" s="4"/>
      <c r="M9" s="4"/>
    </row>
    <row r="10" spans="1:13" x14ac:dyDescent="0.35">
      <c r="A10" s="17"/>
      <c r="B10" s="18"/>
      <c r="C10" s="19"/>
      <c r="D10" s="11"/>
      <c r="M10" s="1"/>
    </row>
    <row r="11" spans="1:13" x14ac:dyDescent="0.35">
      <c r="A11" s="20" t="s">
        <v>8</v>
      </c>
      <c r="B11" s="18"/>
      <c r="C11" s="19"/>
      <c r="D11" s="11"/>
      <c r="M11" s="1"/>
    </row>
    <row r="12" spans="1:13" x14ac:dyDescent="0.35">
      <c r="A12" s="17" t="s">
        <v>3</v>
      </c>
      <c r="B12" s="18"/>
      <c r="C12" s="32">
        <v>2.8</v>
      </c>
      <c r="D12" s="26"/>
      <c r="E12" s="7"/>
      <c r="F12" s="7"/>
      <c r="G12" s="7"/>
      <c r="H12" s="7"/>
      <c r="I12" s="7"/>
      <c r="J12" s="7"/>
      <c r="K12" s="7"/>
      <c r="L12" s="7"/>
      <c r="M12" s="5"/>
    </row>
    <row r="13" spans="1:13" x14ac:dyDescent="0.35">
      <c r="A13" s="17" t="s">
        <v>4</v>
      </c>
      <c r="B13" s="18"/>
      <c r="C13" s="32">
        <v>0.11</v>
      </c>
      <c r="D13" s="26"/>
      <c r="E13" s="7"/>
      <c r="F13" s="7"/>
      <c r="G13" s="7"/>
      <c r="H13" s="7"/>
      <c r="I13" s="7"/>
      <c r="J13" s="7"/>
      <c r="K13" s="7"/>
      <c r="L13" s="7"/>
      <c r="M13" s="5"/>
    </row>
    <row r="14" spans="1:13" x14ac:dyDescent="0.35">
      <c r="A14" s="17" t="s">
        <v>6</v>
      </c>
      <c r="B14" s="18"/>
      <c r="C14" s="31">
        <f>(((C12*0.02)+(C13*0.01))*(C6-C7))</f>
        <v>0.57099999999999995</v>
      </c>
      <c r="D14" s="26"/>
      <c r="E14" s="7"/>
      <c r="F14" s="7"/>
      <c r="G14" s="7"/>
      <c r="H14" s="7"/>
      <c r="I14" s="7"/>
      <c r="J14" s="7"/>
      <c r="K14" s="7"/>
      <c r="L14" s="7"/>
      <c r="M14" s="4"/>
    </row>
    <row r="15" spans="1:13" x14ac:dyDescent="0.35">
      <c r="A15" s="17"/>
      <c r="B15" s="18"/>
      <c r="C15" s="19"/>
      <c r="D15" s="11"/>
      <c r="M15" s="1"/>
    </row>
    <row r="16" spans="1:13" x14ac:dyDescent="0.35">
      <c r="A16" s="20" t="s">
        <v>9</v>
      </c>
      <c r="B16" s="18"/>
      <c r="C16" s="19"/>
      <c r="D16" s="1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5">
      <c r="A17" s="22" t="s">
        <v>2</v>
      </c>
      <c r="B17" s="23"/>
      <c r="C17" s="31">
        <f>C9+C14</f>
        <v>1.0415882352941175</v>
      </c>
      <c r="D17" s="13"/>
      <c r="E17" s="4"/>
      <c r="F17" s="4"/>
      <c r="G17" s="4"/>
      <c r="H17" s="4"/>
      <c r="I17" s="4"/>
      <c r="J17" s="4"/>
      <c r="K17" s="4"/>
      <c r="L17" s="4"/>
      <c r="M17" s="4"/>
    </row>
    <row r="18" spans="1:13" ht="15" thickBot="1" x14ac:dyDescent="0.4">
      <c r="A18" s="14"/>
      <c r="B18" s="15"/>
      <c r="C18" s="15"/>
      <c r="D18" s="16"/>
    </row>
  </sheetData>
  <sheetProtection algorithmName="SHA-512" hashValue="oQochz7ogRQM0eCPElLTjh+cCUDAnj27kGELRR6HPWiyIHfrJL6M/Mp+wVgvB/vL2FhZrQ9Y6azFos25KDpQUw==" saltValue="TUwke1UV0L23kmDJBzIjmg==" spinCount="100000" sheet="1" objects="1" scenarios="1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Corn Harvest Loss Range</vt:lpstr>
      <vt:lpstr>Corn Harvest Loss Specifics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AGECON</dc:creator>
  <cp:lastModifiedBy>AGECON</cp:lastModifiedBy>
  <dcterms:created xsi:type="dcterms:W3CDTF">2020-08-04T16:08:47Z</dcterms:created>
  <dcterms:modified xsi:type="dcterms:W3CDTF">2020-08-05T22:03:59Z</dcterms:modified>
</cp:coreProperties>
</file>